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9696" windowHeight="481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'Sheet1'!$A$1:$L$68</definedName>
  </definedNames>
  <calcPr fullCalcOnLoad="1"/>
</workbook>
</file>

<file path=xl/comments1.xml><?xml version="1.0" encoding="utf-8"?>
<comments xmlns="http://schemas.openxmlformats.org/spreadsheetml/2006/main">
  <authors>
    <author>Sitat Tatt</author>
    <author>Chase Perdana Berhad</author>
  </authors>
  <commentList>
    <comment ref="I33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( 65,621 -amt due by STIG ; 700,592 - Ismeta Next ; 255,472 - High Return Investment .) - reclassify to Investment in associate company .</t>
        </r>
      </text>
    </comment>
    <comment ref="I22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107.485 - amt due by Associated Companies .</t>
        </r>
      </text>
    </comment>
  </commentList>
</comments>
</file>

<file path=xl/sharedStrings.xml><?xml version="1.0" encoding="utf-8"?>
<sst xmlns="http://schemas.openxmlformats.org/spreadsheetml/2006/main" count="52" uniqueCount="50">
  <si>
    <t>SITT TATT BERHAD</t>
  </si>
  <si>
    <t>(Company No: 55576-A)</t>
  </si>
  <si>
    <t>(Incorporated in Malaysia)</t>
  </si>
  <si>
    <t xml:space="preserve">      QUARTERLY REPORT</t>
  </si>
  <si>
    <t xml:space="preserve">                                   The figures  have not been audited</t>
  </si>
  <si>
    <t>CONSOLIDATED BALANCE SHEET</t>
  </si>
  <si>
    <t xml:space="preserve">  </t>
  </si>
  <si>
    <t>AS AT END OF</t>
  </si>
  <si>
    <t>AS AT PRECEDING</t>
  </si>
  <si>
    <t>CURRENT QUARTER</t>
  </si>
  <si>
    <t>FINANCIAL YEAR END</t>
  </si>
  <si>
    <t>31 March 2001</t>
  </si>
  <si>
    <t>RM'000</t>
  </si>
  <si>
    <t>Property 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</si>
  <si>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</si>
  <si>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</si>
  <si>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</si>
  <si>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</si>
  <si>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</si>
  <si>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Other Long Term Assets</t>
  </si>
  <si>
    <t>Current Assets</t>
  </si>
  <si>
    <t xml:space="preserve">    Inventories</t>
  </si>
  <si>
    <t xml:space="preserve">    Trade Receivables</t>
  </si>
  <si>
    <t xml:space="preserve">    Short Term Investments</t>
  </si>
  <si>
    <t xml:space="preserve">    Cash</t>
  </si>
  <si>
    <t xml:space="preserve">    Other Debtors , Deposit &amp; Prepayment</t>
  </si>
  <si>
    <t>Current Liabilities</t>
  </si>
  <si>
    <t xml:space="preserve">    Trade Payables</t>
  </si>
  <si>
    <t xml:space="preserve">    Other Payables</t>
  </si>
  <si>
    <t xml:space="preserve">    Short Term Borrowings</t>
  </si>
  <si>
    <t xml:space="preserve">    Provision for Taxation</t>
  </si>
  <si>
    <t xml:space="preserve">    Proposed Divedend</t>
  </si>
  <si>
    <t xml:space="preserve">    Others</t>
  </si>
  <si>
    <t>Net Currents Assets / ( Liabilities )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</si>
  <si>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</si>
  <si>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</si>
  <si>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</si>
  <si>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</si>
  <si>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</si>
  <si>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</si>
  <si>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</si>
  <si>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</si>
  <si>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</si>
  <si>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</si>
  <si>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</si>
  <si>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Deferred Taxation</t>
  </si>
  <si>
    <t>Net Tangible Assets Per Share (RM)</t>
  </si>
  <si>
    <t>Control</t>
  </si>
  <si>
    <t xml:space="preserve">                                   Quarterly report on consolidated results for the financial quarter ended 31 March 2002 .</t>
  </si>
  <si>
    <t>31 March 2002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</si>
</sst>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[Red]\(#,##0.0\)"/>
    <numFmt numFmtId="166" formatCode="#,##0.0"/>
    <numFmt numFmtId="167" formatCode="#,##0;\(#,##0\)"/>
    <numFmt numFmtId="168" formatCode="#,##0.00;\(#,##0.00\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;\(#,##0.000\)"/>
    <numFmt numFmtId="173" formatCode="#,##0.0000;\(#,##0.0000\)"/>
    <numFmt numFmtId="174" formatCode="#,##0.00000;\(#,##0.00000\)"/>
    <numFmt numFmtId="175" formatCode="#,##0.000000;\(#,##0.000000\)"/>
    <numFmt numFmtId="176" formatCode="#,##0.0000000;\(#,##0.0000000\)"/>
    <numFmt numFmtId="177" formatCode="#,##0.00000000;\(#,##0.00000000\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_);_(* \(#,##0.0\);_(* &quot;-&quot;??_);_(@_)"/>
    <numFmt numFmtId="182" formatCode="#,##0.000_);[Red]\(#,##0.000\)"/>
    <numFmt numFmtId="183" formatCode="#,##0.0000_);[Red]\(#,##0.0000\)"/>
    <numFmt numFmtId="184" formatCode="#,##0.00000_);[Red]\(#,##0.00000\)"/>
    <numFmt numFmtId="185" formatCode="#,##0.000000_);[Red]\(#,##0.000000\)"/>
    <numFmt numFmtId="186" formatCode="#,##0.0000000_);[Red]\(#,##0.0000000\)"/>
    <numFmt numFmtId="187" formatCode="#,##0.00000000_);[Red]\(#,##0.00000000\)"/>
    <numFmt numFmtId="188" formatCode="#,##0.000000000_);[Red]\(#,##0.000000000\)"/>
  </numFmts>
  <fonts count="14">
    <font>
      <sz val="10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3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u val="single"/>
      <sz val="13"/>
      <name val="Times New Roman"/>
      <family val="0"/>
    </font>
    <font>
      <sz val="12"/>
      <color indexed="12"/>
      <name val="Helv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2" fillId="2" borderId="0" xfId="0" applyNumberFormat="1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1" fillId="0" borderId="2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1" fillId="0" borderId="3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left"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 quotePrefix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center"/>
      <protection/>
    </xf>
    <xf numFmtId="37" fontId="7" fillId="0" borderId="7" xfId="0" applyNumberFormat="1" applyFont="1" applyBorder="1" applyAlignment="1" applyProtection="1">
      <alignment horizontal="center"/>
      <protection/>
    </xf>
    <xf numFmtId="1" fontId="5" fillId="0" borderId="0" xfId="0" applyNumberFormat="1" applyFont="1" applyAlignment="1" applyProtection="1" quotePrefix="1">
      <alignment horizontal="center"/>
      <protection/>
    </xf>
    <xf numFmtId="165" fontId="0" fillId="0" borderId="0" xfId="15" applyNumberFormat="1" applyFont="1" applyAlignment="1" applyProtection="1" quotePrefix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/>
      <protection/>
    </xf>
    <xf numFmtId="167" fontId="4" fillId="0" borderId="9" xfId="0" applyNumberFormat="1" applyFont="1" applyBorder="1" applyAlignment="1" applyProtection="1">
      <alignment/>
      <protection/>
    </xf>
    <xf numFmtId="167" fontId="4" fillId="0" borderId="10" xfId="0" applyNumberFormat="1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 horizontal="right"/>
      <protection/>
    </xf>
    <xf numFmtId="171" fontId="4" fillId="0" borderId="0" xfId="15" applyNumberFormat="1" applyFont="1" applyBorder="1" applyAlignment="1" applyProtection="1">
      <alignment/>
      <protection/>
    </xf>
    <xf numFmtId="165" fontId="4" fillId="0" borderId="0" xfId="15" applyNumberFormat="1" applyFont="1" applyBorder="1" applyAlignment="1" applyProtection="1">
      <alignment/>
      <protection/>
    </xf>
    <xf numFmtId="165" fontId="9" fillId="0" borderId="0" xfId="15" applyNumberFormat="1" applyFont="1" applyBorder="1" applyAlignment="1" applyProtection="1">
      <alignment/>
      <protection/>
    </xf>
    <xf numFmtId="165" fontId="10" fillId="0" borderId="0" xfId="15" applyNumberFormat="1" applyFont="1" applyAlignment="1" applyProtection="1" quotePrefix="1">
      <alignment/>
      <protection/>
    </xf>
    <xf numFmtId="165" fontId="4" fillId="0" borderId="12" xfId="15" applyNumberFormat="1" applyFont="1" applyBorder="1" applyAlignment="1" applyProtection="1">
      <alignment/>
      <protection/>
    </xf>
    <xf numFmtId="165" fontId="4" fillId="0" borderId="13" xfId="15" applyNumberFormat="1" applyFont="1" applyBorder="1" applyAlignment="1" applyProtection="1">
      <alignment/>
      <protection/>
    </xf>
    <xf numFmtId="165" fontId="4" fillId="0" borderId="14" xfId="15" applyNumberFormat="1" applyFont="1" applyBorder="1" applyAlignment="1" applyProtection="1">
      <alignment/>
      <protection/>
    </xf>
    <xf numFmtId="165" fontId="4" fillId="0" borderId="15" xfId="15" applyNumberFormat="1" applyFont="1" applyBorder="1" applyAlignment="1" applyProtection="1">
      <alignment/>
      <protection/>
    </xf>
    <xf numFmtId="165" fontId="4" fillId="0" borderId="13" xfId="15" applyNumberFormat="1" applyFont="1" applyBorder="1" applyAlignment="1" applyProtection="1">
      <alignment horizontal="right"/>
      <protection/>
    </xf>
    <xf numFmtId="165" fontId="4" fillId="0" borderId="0" xfId="15" applyNumberFormat="1" applyFont="1" applyBorder="1" applyAlignment="1" applyProtection="1">
      <alignment horizontal="center"/>
      <protection/>
    </xf>
    <xf numFmtId="165" fontId="4" fillId="0" borderId="9" xfId="15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/>
      <protection/>
    </xf>
    <xf numFmtId="40" fontId="4" fillId="0" borderId="0" xfId="15" applyNumberFormat="1" applyFont="1" applyBorder="1" applyAlignment="1" applyProtection="1">
      <alignment/>
      <protection/>
    </xf>
    <xf numFmtId="184" fontId="0" fillId="0" borderId="0" xfId="15" applyNumberFormat="1" applyFont="1" applyAlignment="1" applyProtection="1" quotePrefix="1">
      <alignment/>
      <protection/>
    </xf>
    <xf numFmtId="182" fontId="1" fillId="0" borderId="0" xfId="0" applyNumberFormat="1" applyFont="1" applyBorder="1" applyAlignment="1" applyProtection="1">
      <alignment/>
      <protection/>
    </xf>
    <xf numFmtId="183" fontId="4" fillId="0" borderId="9" xfId="15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T%20TATT\STB\QuarterlyResults\Qrt0901\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bs"/>
    </sheetNames>
    <sheetDataSet>
      <sheetData sheetId="1">
        <row r="10">
          <cell r="O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workbookViewId="0" topLeftCell="E1">
      <selection activeCell="I11" sqref="I11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5.7109375" style="0" customWidth="1"/>
    <col min="4" max="4" width="36.7109375" style="0" customWidth="1"/>
    <col min="5" max="6" width="5.28125" style="0" customWidth="1"/>
    <col min="7" max="7" width="27.7109375" style="0" customWidth="1"/>
    <col min="9" max="9" width="17.7109375" style="0" customWidth="1"/>
    <col min="10" max="10" width="5.8515625" style="0" customWidth="1"/>
    <col min="11" max="11" width="19.8515625" style="0" customWidth="1"/>
    <col min="12" max="12" width="6.8515625" style="0" customWidth="1"/>
  </cols>
  <sheetData>
    <row r="1" spans="1:12" ht="18.75">
      <c r="A1" s="1"/>
      <c r="B1" s="1"/>
      <c r="C1" s="1"/>
      <c r="D1" s="1"/>
      <c r="E1" s="2"/>
      <c r="F1" s="1"/>
      <c r="G1" s="3" t="s">
        <v>0</v>
      </c>
      <c r="H1" s="4" t="s">
        <v>1</v>
      </c>
      <c r="I1" s="2"/>
      <c r="J1" s="2"/>
      <c r="K1" s="1"/>
      <c r="L1" s="5"/>
    </row>
    <row r="2" spans="1:12" ht="15.75">
      <c r="A2" s="1"/>
      <c r="B2" s="1"/>
      <c r="C2" s="1"/>
      <c r="D2" s="6"/>
      <c r="G2" s="7" t="s">
        <v>2</v>
      </c>
      <c r="H2" s="6"/>
      <c r="K2" s="6"/>
      <c r="L2" s="1"/>
    </row>
    <row r="3" spans="1:12" ht="15.75">
      <c r="A3" s="1"/>
      <c r="B3" s="1"/>
      <c r="C3" s="1"/>
      <c r="D3" s="6"/>
      <c r="E3" s="6"/>
      <c r="F3" s="6"/>
      <c r="G3" s="8"/>
      <c r="H3" s="6"/>
      <c r="I3" s="7"/>
      <c r="J3" s="7"/>
      <c r="K3" s="6"/>
      <c r="L3" s="1"/>
    </row>
    <row r="4" spans="1:12" ht="18.75">
      <c r="A4" s="9"/>
      <c r="B4" s="10"/>
      <c r="C4" s="10"/>
      <c r="D4" s="11"/>
      <c r="E4" s="11"/>
      <c r="F4" s="12" t="s">
        <v>3</v>
      </c>
      <c r="G4" s="11"/>
      <c r="H4" s="11"/>
      <c r="I4" s="13"/>
      <c r="J4" s="13"/>
      <c r="K4" s="14"/>
      <c r="L4" s="10"/>
    </row>
    <row r="5" spans="1:12" ht="15.75">
      <c r="A5" s="1"/>
      <c r="B5" s="1"/>
      <c r="C5" s="1"/>
      <c r="D5" s="6"/>
      <c r="E5" s="6"/>
      <c r="F5" s="6"/>
      <c r="G5" s="8"/>
      <c r="H5" s="6"/>
      <c r="I5" s="7"/>
      <c r="J5" s="7"/>
      <c r="K5" s="6"/>
      <c r="L5" s="1"/>
    </row>
    <row r="6" spans="1:12" ht="16.5">
      <c r="A6" s="1"/>
      <c r="B6" s="1"/>
      <c r="C6" s="1"/>
      <c r="D6" s="15" t="s">
        <v>48</v>
      </c>
      <c r="F6" s="6"/>
      <c r="H6" s="6"/>
      <c r="I6" s="7"/>
      <c r="J6" s="7"/>
      <c r="K6" s="6"/>
      <c r="L6" s="1"/>
    </row>
    <row r="7" spans="1:12" ht="16.5">
      <c r="A7" s="1"/>
      <c r="B7" s="1"/>
      <c r="C7" s="1"/>
      <c r="D7" s="15" t="s">
        <v>4</v>
      </c>
      <c r="F7" s="6"/>
      <c r="H7" s="6"/>
      <c r="K7" s="6"/>
      <c r="L7" s="1"/>
    </row>
    <row r="8" spans="1:12" ht="16.5" thickBot="1">
      <c r="A8" s="1"/>
      <c r="B8" s="1"/>
      <c r="C8" s="1"/>
      <c r="D8" s="6"/>
      <c r="E8" s="6"/>
      <c r="F8" s="6"/>
      <c r="G8" s="8"/>
      <c r="H8" s="6"/>
      <c r="I8" s="7"/>
      <c r="J8" s="7"/>
      <c r="K8" s="6"/>
      <c r="L8" s="1"/>
    </row>
    <row r="9" spans="1:12" ht="16.5" thickTop="1">
      <c r="A9" s="1"/>
      <c r="B9" s="16"/>
      <c r="C9" s="16"/>
      <c r="D9" s="16"/>
      <c r="E9" s="16"/>
      <c r="F9" s="16"/>
      <c r="G9" s="17"/>
      <c r="H9" s="16"/>
      <c r="I9" s="18"/>
      <c r="J9" s="18"/>
      <c r="K9" s="16"/>
      <c r="L9" s="16"/>
    </row>
    <row r="10" spans="1:12" ht="18.75">
      <c r="A10" s="1"/>
      <c r="B10" s="1"/>
      <c r="C10" s="1"/>
      <c r="D10" s="6"/>
      <c r="F10" s="19" t="s">
        <v>5</v>
      </c>
      <c r="H10" s="6"/>
      <c r="I10" s="6"/>
      <c r="J10" s="6"/>
      <c r="K10" s="6"/>
      <c r="L10" s="1"/>
    </row>
    <row r="11" spans="1:12" ht="19.5" thickBot="1">
      <c r="A11" s="1"/>
      <c r="B11" s="20"/>
      <c r="C11" s="20"/>
      <c r="D11" s="20"/>
      <c r="E11" s="21"/>
      <c r="F11" s="22"/>
      <c r="G11" s="21"/>
      <c r="H11" s="20"/>
      <c r="I11" s="20"/>
      <c r="J11" s="20"/>
      <c r="K11" s="20"/>
      <c r="L11" s="20"/>
    </row>
    <row r="12" spans="1:12" ht="19.5" thickTop="1">
      <c r="A12" s="1"/>
      <c r="B12" s="1"/>
      <c r="C12" s="1"/>
      <c r="D12" s="1"/>
      <c r="E12" s="2"/>
      <c r="F12" s="23"/>
      <c r="G12" s="2"/>
      <c r="H12" s="1"/>
      <c r="I12" s="1"/>
      <c r="J12" s="1"/>
      <c r="K12" s="1"/>
      <c r="L12" s="1"/>
    </row>
    <row r="13" spans="1:12" ht="18.75">
      <c r="A13" s="1"/>
      <c r="B13" s="24"/>
      <c r="C13" s="25"/>
      <c r="D13" s="25"/>
      <c r="E13" s="25"/>
      <c r="F13" s="25"/>
      <c r="G13" s="26"/>
      <c r="H13" s="25"/>
      <c r="I13" s="25"/>
      <c r="J13" s="25"/>
      <c r="K13" s="25"/>
      <c r="L13" s="27"/>
    </row>
    <row r="14" spans="1:12" ht="15.75">
      <c r="A14" s="1"/>
      <c r="B14" s="28"/>
      <c r="C14" s="29" t="s">
        <v>6</v>
      </c>
      <c r="E14" s="30"/>
      <c r="F14" s="30"/>
      <c r="H14" s="30"/>
      <c r="I14" s="31" t="s">
        <v>7</v>
      </c>
      <c r="J14" s="31"/>
      <c r="K14" s="31" t="s">
        <v>8</v>
      </c>
      <c r="L14" s="32"/>
    </row>
    <row r="15" spans="1:12" ht="15.75">
      <c r="A15" s="1"/>
      <c r="B15" s="28"/>
      <c r="C15" s="1"/>
      <c r="D15" s="33"/>
      <c r="E15" s="6"/>
      <c r="F15" s="6"/>
      <c r="H15" s="34"/>
      <c r="I15" s="31" t="s">
        <v>9</v>
      </c>
      <c r="J15" s="31"/>
      <c r="K15" s="31" t="s">
        <v>10</v>
      </c>
      <c r="L15" s="36"/>
    </row>
    <row r="16" spans="1:12" ht="15.75">
      <c r="A16" s="1"/>
      <c r="B16" s="28"/>
      <c r="C16" s="1"/>
      <c r="D16" s="37"/>
      <c r="E16" s="6"/>
      <c r="F16" s="6"/>
      <c r="H16" s="38"/>
      <c r="I16" s="31"/>
      <c r="J16" s="31"/>
      <c r="K16" s="31"/>
      <c r="L16" s="39"/>
    </row>
    <row r="17" spans="1:12" ht="15.75">
      <c r="A17" s="1"/>
      <c r="B17" s="28"/>
      <c r="C17" s="1"/>
      <c r="D17" s="6"/>
      <c r="E17" s="6"/>
      <c r="F17" s="6"/>
      <c r="H17" s="35"/>
      <c r="I17" s="40" t="s">
        <v>49</v>
      </c>
      <c r="J17" s="40"/>
      <c r="K17" s="40" t="s">
        <v>11</v>
      </c>
      <c r="L17" s="39"/>
    </row>
    <row r="18" spans="1:12" ht="15.75">
      <c r="A18" s="1"/>
      <c r="B18" s="28"/>
      <c r="C18" s="1"/>
      <c r="D18" s="6"/>
      <c r="E18" s="6"/>
      <c r="F18" s="6"/>
      <c r="H18" s="35"/>
      <c r="I18" s="31" t="s">
        <v>12</v>
      </c>
      <c r="J18" s="31"/>
      <c r="K18" s="31" t="s">
        <v>12</v>
      </c>
      <c r="L18" s="39"/>
    </row>
    <row r="19" spans="1:12" ht="16.5">
      <c r="A19" s="1"/>
      <c r="B19" s="28"/>
      <c r="C19" s="1"/>
      <c r="D19" s="6"/>
      <c r="E19" s="6"/>
      <c r="F19" s="6"/>
      <c r="G19" s="6"/>
      <c r="H19" s="6"/>
      <c r="I19" s="66"/>
      <c r="J19" s="41"/>
      <c r="K19" s="42"/>
      <c r="L19" s="43"/>
    </row>
    <row r="20" spans="1:12" ht="16.5">
      <c r="A20" s="1"/>
      <c r="B20" s="28"/>
      <c r="C20" s="84">
        <v>1</v>
      </c>
      <c r="D20" s="85" t="s">
        <v>13</v>
      </c>
      <c r="E20" s="6"/>
      <c r="F20" s="6"/>
      <c r="G20" s="6"/>
      <c r="H20" s="6"/>
      <c r="I20" s="67">
        <v>8922.711</v>
      </c>
      <c r="J20" s="67"/>
      <c r="K20" s="67">
        <v>5998.8</v>
      </c>
      <c r="L20" s="43"/>
    </row>
    <row r="21" spans="1:12" ht="16.5">
      <c r="A21" s="1"/>
      <c r="B21" s="28"/>
      <c r="C21" s="84">
        <v>2</v>
      </c>
      <c r="D21" s="85" t="s">
        <v>14</v>
      </c>
      <c r="E21" s="6"/>
      <c r="F21" s="6"/>
      <c r="G21" s="6"/>
      <c r="H21" s="6"/>
      <c r="I21" s="67">
        <v>0</v>
      </c>
      <c r="J21" s="67"/>
      <c r="K21" s="67">
        <v>0</v>
      </c>
      <c r="L21" s="43"/>
    </row>
    <row r="22" spans="1:12" ht="16.5">
      <c r="A22" s="44"/>
      <c r="B22" s="45"/>
      <c r="C22" s="84">
        <v>3</v>
      </c>
      <c r="D22" s="85" t="s">
        <v>15</v>
      </c>
      <c r="E22" s="15"/>
      <c r="F22" s="15"/>
      <c r="G22" s="47"/>
      <c r="H22" s="47"/>
      <c r="I22" s="67">
        <f>49140.042+107.485</f>
        <v>49247.527</v>
      </c>
      <c r="J22" s="67"/>
      <c r="K22" s="67">
        <v>46936.1</v>
      </c>
      <c r="L22" s="48"/>
    </row>
    <row r="23" spans="1:12" ht="16.5">
      <c r="A23" s="44"/>
      <c r="B23" s="45"/>
      <c r="C23" s="46">
        <v>4</v>
      </c>
      <c r="D23" s="49" t="s">
        <v>16</v>
      </c>
      <c r="E23" s="15"/>
      <c r="F23" s="15"/>
      <c r="G23" s="47"/>
      <c r="H23" s="47"/>
      <c r="I23" s="67">
        <v>742.225</v>
      </c>
      <c r="J23" s="67"/>
      <c r="K23" s="67">
        <v>551</v>
      </c>
      <c r="L23" s="48"/>
    </row>
    <row r="24" spans="1:12" ht="16.5">
      <c r="A24" s="44"/>
      <c r="B24" s="45"/>
      <c r="C24" s="46">
        <v>5</v>
      </c>
      <c r="D24" s="49" t="s">
        <v>17</v>
      </c>
      <c r="E24" s="15"/>
      <c r="F24" s="15"/>
      <c r="G24" s="47"/>
      <c r="H24" s="47"/>
      <c r="I24" s="67">
        <v>0</v>
      </c>
      <c r="J24" s="67"/>
      <c r="K24" s="67">
        <v>0</v>
      </c>
      <c r="L24" s="48"/>
    </row>
    <row r="25" spans="1:12" ht="16.5">
      <c r="A25" s="44"/>
      <c r="B25" s="45"/>
      <c r="C25" s="46">
        <v>6</v>
      </c>
      <c r="D25" s="49" t="s">
        <v>18</v>
      </c>
      <c r="E25" s="15"/>
      <c r="F25" s="15"/>
      <c r="G25" s="50"/>
      <c r="H25" s="47"/>
      <c r="I25" s="67">
        <f>+'[1]Consobs'!$O$10/1000</f>
        <v>0</v>
      </c>
      <c r="J25" s="67"/>
      <c r="K25" s="67">
        <v>0</v>
      </c>
      <c r="L25" s="48"/>
    </row>
    <row r="26" spans="1:12" ht="16.5">
      <c r="A26" s="44"/>
      <c r="B26" s="45"/>
      <c r="C26" s="46">
        <v>7</v>
      </c>
      <c r="D26" s="49" t="s">
        <v>19</v>
      </c>
      <c r="E26" s="15"/>
      <c r="F26" s="15"/>
      <c r="G26" s="50"/>
      <c r="H26" s="47"/>
      <c r="I26" s="67">
        <v>0</v>
      </c>
      <c r="J26" s="67"/>
      <c r="K26" s="67">
        <v>0</v>
      </c>
      <c r="L26" s="48"/>
    </row>
    <row r="27" spans="1:12" ht="16.5">
      <c r="A27" s="44"/>
      <c r="B27" s="45"/>
      <c r="C27" s="46"/>
      <c r="D27" s="15"/>
      <c r="E27" s="15"/>
      <c r="F27" s="15"/>
      <c r="G27" s="50"/>
      <c r="H27" s="47"/>
      <c r="I27" s="67"/>
      <c r="J27" s="67"/>
      <c r="K27" s="68"/>
      <c r="L27" s="48"/>
    </row>
    <row r="28" spans="1:12" ht="16.5">
      <c r="A28" s="44"/>
      <c r="B28" s="45"/>
      <c r="C28" s="46">
        <v>8</v>
      </c>
      <c r="D28" s="15" t="s">
        <v>20</v>
      </c>
      <c r="E28" s="15"/>
      <c r="F28" s="15"/>
      <c r="G28" s="47"/>
      <c r="H28" s="47"/>
      <c r="I28" s="69"/>
      <c r="J28" s="69"/>
      <c r="K28" s="67"/>
      <c r="L28" s="48"/>
    </row>
    <row r="29" spans="1:12" ht="16.5">
      <c r="A29" s="44"/>
      <c r="B29" s="45"/>
      <c r="C29" s="46"/>
      <c r="D29" s="15" t="s">
        <v>21</v>
      </c>
      <c r="E29" s="15"/>
      <c r="F29" s="15"/>
      <c r="G29" s="47"/>
      <c r="H29" s="47"/>
      <c r="I29" s="70">
        <v>5173.92</v>
      </c>
      <c r="J29" s="67"/>
      <c r="K29" s="70">
        <v>5600.7</v>
      </c>
      <c r="L29" s="48"/>
    </row>
    <row r="30" spans="1:12" ht="16.5">
      <c r="A30" s="44"/>
      <c r="B30" s="45"/>
      <c r="C30" s="46"/>
      <c r="D30" s="15" t="s">
        <v>22</v>
      </c>
      <c r="E30" s="15"/>
      <c r="F30" s="15"/>
      <c r="G30" s="47"/>
      <c r="H30" s="47"/>
      <c r="I30" s="71">
        <v>9776.44</v>
      </c>
      <c r="J30" s="67"/>
      <c r="K30" s="71">
        <v>10117.8</v>
      </c>
      <c r="L30" s="48"/>
    </row>
    <row r="31" spans="1:12" ht="16.5">
      <c r="A31" s="44"/>
      <c r="B31" s="45"/>
      <c r="C31" s="46"/>
      <c r="D31" s="15" t="s">
        <v>23</v>
      </c>
      <c r="E31" s="15"/>
      <c r="F31" s="15"/>
      <c r="G31" s="47"/>
      <c r="H31" s="47"/>
      <c r="I31" s="71">
        <v>0</v>
      </c>
      <c r="J31" s="67"/>
      <c r="K31" s="71">
        <v>0</v>
      </c>
      <c r="L31" s="48"/>
    </row>
    <row r="32" spans="1:12" ht="16.5">
      <c r="A32" s="44"/>
      <c r="B32" s="45"/>
      <c r="C32" s="46"/>
      <c r="D32" s="15" t="s">
        <v>24</v>
      </c>
      <c r="E32" s="15"/>
      <c r="F32" s="15"/>
      <c r="G32" s="47"/>
      <c r="H32" s="47"/>
      <c r="I32" s="71">
        <f>12295.5+1109.748</f>
        <v>13405.248</v>
      </c>
      <c r="J32" s="67"/>
      <c r="K32" s="71">
        <v>18070.5</v>
      </c>
      <c r="L32" s="48"/>
    </row>
    <row r="33" spans="1:12" ht="16.5">
      <c r="A33" s="44"/>
      <c r="B33" s="45"/>
      <c r="C33" s="46"/>
      <c r="D33" s="15" t="s">
        <v>25</v>
      </c>
      <c r="E33" s="15"/>
      <c r="F33" s="15"/>
      <c r="G33" s="47"/>
      <c r="H33" s="47"/>
      <c r="I33" s="71">
        <f>23579.551+320.582</f>
        <v>23900.132999999998</v>
      </c>
      <c r="J33" s="67"/>
      <c r="K33" s="71">
        <v>21193.7</v>
      </c>
      <c r="L33" s="48"/>
    </row>
    <row r="34" spans="1:12" ht="16.5">
      <c r="A34" s="44"/>
      <c r="B34" s="45"/>
      <c r="C34" s="46"/>
      <c r="D34" s="15"/>
      <c r="E34" s="15"/>
      <c r="F34" s="15"/>
      <c r="G34" s="47"/>
      <c r="H34" s="47"/>
      <c r="I34" s="72"/>
      <c r="J34" s="67"/>
      <c r="K34" s="72"/>
      <c r="L34" s="48"/>
    </row>
    <row r="35" spans="1:12" ht="16.5">
      <c r="A35" s="44"/>
      <c r="B35" s="45"/>
      <c r="C35" s="46"/>
      <c r="D35" s="15"/>
      <c r="E35" s="15"/>
      <c r="F35" s="15"/>
      <c r="G35" s="47"/>
      <c r="H35" s="47"/>
      <c r="I35" s="67">
        <f>SUM(I29:I34)</f>
        <v>52255.740999999995</v>
      </c>
      <c r="J35" s="67"/>
      <c r="K35" s="67">
        <f>SUM(K29:K34)</f>
        <v>54982.7</v>
      </c>
      <c r="L35" s="48"/>
    </row>
    <row r="36" spans="1:12" ht="16.5">
      <c r="A36" s="44"/>
      <c r="B36" s="45"/>
      <c r="C36" s="46">
        <v>9</v>
      </c>
      <c r="D36" s="15" t="s">
        <v>26</v>
      </c>
      <c r="E36" s="15"/>
      <c r="F36" s="15"/>
      <c r="G36" s="47"/>
      <c r="H36" s="47"/>
      <c r="I36" s="81"/>
      <c r="J36" s="41"/>
      <c r="K36" s="67"/>
      <c r="L36" s="48"/>
    </row>
    <row r="37" spans="1:12" ht="16.5">
      <c r="A37" s="44"/>
      <c r="B37" s="45"/>
      <c r="C37" s="46"/>
      <c r="D37" s="15" t="s">
        <v>27</v>
      </c>
      <c r="E37" s="15"/>
      <c r="F37" s="15"/>
      <c r="G37" s="47"/>
      <c r="H37" s="47"/>
      <c r="I37" s="70">
        <f>4896.791</f>
        <v>4896.791</v>
      </c>
      <c r="J37" s="67"/>
      <c r="K37" s="70">
        <v>5211.3</v>
      </c>
      <c r="L37" s="48"/>
    </row>
    <row r="38" spans="1:12" ht="16.5">
      <c r="A38" s="44"/>
      <c r="B38" s="45"/>
      <c r="C38" s="46"/>
      <c r="D38" s="15" t="s">
        <v>28</v>
      </c>
      <c r="E38" s="15"/>
      <c r="F38" s="15"/>
      <c r="G38" s="47"/>
      <c r="H38" s="47"/>
      <c r="I38" s="71">
        <f>4314.649</f>
        <v>4314.649</v>
      </c>
      <c r="J38" s="67"/>
      <c r="K38" s="71">
        <v>4878.4</v>
      </c>
      <c r="L38" s="48"/>
    </row>
    <row r="39" spans="1:12" ht="16.5">
      <c r="A39" s="44"/>
      <c r="B39" s="45"/>
      <c r="C39" s="46"/>
      <c r="D39" s="15" t="s">
        <v>29</v>
      </c>
      <c r="E39" s="15"/>
      <c r="F39" s="15"/>
      <c r="G39" s="47"/>
      <c r="H39" s="47"/>
      <c r="I39" s="71">
        <f>20181.719+555.589</f>
        <v>20737.308</v>
      </c>
      <c r="J39" s="67"/>
      <c r="K39" s="71">
        <v>20662.7</v>
      </c>
      <c r="L39" s="48"/>
    </row>
    <row r="40" spans="1:12" ht="16.5">
      <c r="A40" s="44"/>
      <c r="B40" s="45"/>
      <c r="C40" s="46"/>
      <c r="D40" s="15" t="s">
        <v>30</v>
      </c>
      <c r="E40" s="15"/>
      <c r="F40" s="15"/>
      <c r="G40" s="47"/>
      <c r="H40" s="47"/>
      <c r="I40" s="71">
        <v>0</v>
      </c>
      <c r="J40" s="67"/>
      <c r="K40" s="71">
        <v>27.9</v>
      </c>
      <c r="L40" s="48"/>
    </row>
    <row r="41" spans="1:12" ht="16.5">
      <c r="A41" s="44"/>
      <c r="B41" s="45"/>
      <c r="C41" s="46"/>
      <c r="D41" s="15" t="s">
        <v>31</v>
      </c>
      <c r="E41" s="15"/>
      <c r="F41" s="15"/>
      <c r="G41" s="47"/>
      <c r="H41" s="47"/>
      <c r="I41" s="71">
        <v>0</v>
      </c>
      <c r="J41" s="67"/>
      <c r="K41" s="71">
        <v>0</v>
      </c>
      <c r="L41" s="48"/>
    </row>
    <row r="42" spans="1:12" ht="16.5">
      <c r="A42" s="44"/>
      <c r="B42" s="45"/>
      <c r="C42" s="46"/>
      <c r="D42" s="15" t="s">
        <v>32</v>
      </c>
      <c r="E42" s="15"/>
      <c r="F42" s="15"/>
      <c r="G42" s="47"/>
      <c r="H42" s="47"/>
      <c r="I42" s="72">
        <v>0</v>
      </c>
      <c r="J42" s="67"/>
      <c r="K42" s="72">
        <v>0</v>
      </c>
      <c r="L42" s="48"/>
    </row>
    <row r="43" spans="1:12" ht="16.5">
      <c r="A43" s="44"/>
      <c r="B43" s="45"/>
      <c r="C43" s="46"/>
      <c r="D43" s="49"/>
      <c r="E43" s="15"/>
      <c r="F43" s="15"/>
      <c r="G43" s="47"/>
      <c r="H43" s="47"/>
      <c r="I43" s="67">
        <f>SUM(I37:I42)</f>
        <v>29948.748</v>
      </c>
      <c r="J43" s="67"/>
      <c r="K43" s="67">
        <f>SUM(K37:K42)</f>
        <v>30780.300000000003</v>
      </c>
      <c r="L43" s="48"/>
    </row>
    <row r="44" spans="1:12" ht="16.5">
      <c r="A44" s="44"/>
      <c r="B44" s="45"/>
      <c r="C44" s="46"/>
      <c r="D44" s="49"/>
      <c r="E44" s="15"/>
      <c r="F44" s="15"/>
      <c r="G44" s="47"/>
      <c r="H44" s="47"/>
      <c r="I44" s="67"/>
      <c r="J44" s="67"/>
      <c r="K44" s="67"/>
      <c r="L44" s="48"/>
    </row>
    <row r="45" spans="1:12" ht="16.5">
      <c r="A45" s="44"/>
      <c r="B45" s="45"/>
      <c r="C45" s="46">
        <v>10</v>
      </c>
      <c r="D45" s="15" t="s">
        <v>33</v>
      </c>
      <c r="E45" s="15"/>
      <c r="F45" s="15"/>
      <c r="G45" s="47"/>
      <c r="H45" s="47"/>
      <c r="I45" s="67">
        <f>+I35-I43</f>
        <v>22306.992999999995</v>
      </c>
      <c r="J45" s="67"/>
      <c r="K45" s="67">
        <f>+K35-K43</f>
        <v>24202.399999999994</v>
      </c>
      <c r="L45" s="48"/>
    </row>
    <row r="46" spans="1:12" ht="16.5">
      <c r="A46" s="44"/>
      <c r="B46" s="45"/>
      <c r="C46" s="51"/>
      <c r="D46" s="15"/>
      <c r="E46" s="15"/>
      <c r="F46" s="15"/>
      <c r="G46" s="47"/>
      <c r="H46" s="47"/>
      <c r="I46" s="67"/>
      <c r="J46" s="67"/>
      <c r="K46" s="67"/>
      <c r="L46" s="48"/>
    </row>
    <row r="47" spans="1:12" ht="17.25" thickBot="1">
      <c r="A47" s="44"/>
      <c r="B47" s="45"/>
      <c r="C47" s="51"/>
      <c r="D47" s="15"/>
      <c r="E47" s="15"/>
      <c r="F47" s="15"/>
      <c r="G47" s="47"/>
      <c r="H47" s="47"/>
      <c r="I47" s="73">
        <f>I20+I21+I22+I23+I24+I25+I26+I45</f>
        <v>81219.45599999999</v>
      </c>
      <c r="J47" s="67"/>
      <c r="K47" s="73">
        <f>K20+K21+K22+K23+K24+K25+K26+K45</f>
        <v>77688.29999999999</v>
      </c>
      <c r="L47" s="48"/>
    </row>
    <row r="48" spans="1:12" ht="17.25" thickTop="1">
      <c r="A48" s="44"/>
      <c r="B48" s="45"/>
      <c r="C48" s="51"/>
      <c r="D48" s="15"/>
      <c r="E48" s="15"/>
      <c r="F48" s="15"/>
      <c r="G48" s="47"/>
      <c r="H48" s="47"/>
      <c r="I48" s="67"/>
      <c r="J48" s="67"/>
      <c r="K48" s="67"/>
      <c r="L48" s="48"/>
    </row>
    <row r="49" spans="1:12" ht="16.5">
      <c r="A49" s="44"/>
      <c r="B49" s="45"/>
      <c r="C49" s="51">
        <v>11</v>
      </c>
      <c r="D49" s="15" t="s">
        <v>34</v>
      </c>
      <c r="E49" s="15"/>
      <c r="F49" s="15"/>
      <c r="G49" s="47"/>
      <c r="H49" s="47"/>
      <c r="I49" s="67"/>
      <c r="J49" s="67"/>
      <c r="K49" s="67"/>
      <c r="L49" s="48"/>
    </row>
    <row r="50" spans="1:12" ht="16.5">
      <c r="A50" s="44"/>
      <c r="B50" s="45"/>
      <c r="C50" s="51"/>
      <c r="D50" s="15" t="s">
        <v>35</v>
      </c>
      <c r="E50" s="15"/>
      <c r="F50" s="15"/>
      <c r="G50" s="47"/>
      <c r="H50" s="47"/>
      <c r="I50" s="67">
        <v>69465.426</v>
      </c>
      <c r="J50" s="67"/>
      <c r="K50" s="67">
        <v>69465.4</v>
      </c>
      <c r="L50" s="48"/>
    </row>
    <row r="51" spans="1:12" ht="16.5">
      <c r="A51" s="44"/>
      <c r="B51" s="45"/>
      <c r="C51" s="51"/>
      <c r="D51" s="15" t="s">
        <v>36</v>
      </c>
      <c r="E51" s="15"/>
      <c r="F51" s="15"/>
      <c r="G51" s="47"/>
      <c r="H51" s="47"/>
      <c r="I51" s="67"/>
      <c r="J51" s="67"/>
      <c r="K51" s="67"/>
      <c r="L51" s="48"/>
    </row>
    <row r="52" spans="1:12" ht="16.5">
      <c r="A52" s="44"/>
      <c r="B52" s="45"/>
      <c r="C52" s="46"/>
      <c r="D52" s="15" t="s">
        <v>37</v>
      </c>
      <c r="E52" s="15"/>
      <c r="F52" s="15"/>
      <c r="G52" s="47"/>
      <c r="H52" s="47"/>
      <c r="I52" s="70">
        <f>29876313/1000</f>
        <v>29876.313</v>
      </c>
      <c r="J52" s="67"/>
      <c r="K52" s="70">
        <v>29876.3</v>
      </c>
      <c r="L52" s="48"/>
    </row>
    <row r="53" spans="1:12" ht="16.5">
      <c r="A53" s="44"/>
      <c r="B53" s="45"/>
      <c r="C53" s="46"/>
      <c r="D53" s="15" t="s">
        <v>38</v>
      </c>
      <c r="E53" s="15"/>
      <c r="F53" s="15"/>
      <c r="G53" s="52"/>
      <c r="H53" s="52"/>
      <c r="I53" s="71">
        <v>0</v>
      </c>
      <c r="J53" s="67"/>
      <c r="K53" s="74">
        <v>0</v>
      </c>
      <c r="L53" s="48"/>
    </row>
    <row r="54" spans="1:12" ht="16.5">
      <c r="A54" s="44"/>
      <c r="B54" s="45"/>
      <c r="C54" s="46"/>
      <c r="D54" s="15" t="s">
        <v>39</v>
      </c>
      <c r="E54" s="15"/>
      <c r="F54" s="15"/>
      <c r="G54" s="52"/>
      <c r="H54" s="52"/>
      <c r="I54" s="71">
        <f>3416.153-9</f>
        <v>3407.153</v>
      </c>
      <c r="J54" s="67"/>
      <c r="K54" s="74">
        <v>1125.2</v>
      </c>
      <c r="L54" s="48"/>
    </row>
    <row r="55" spans="1:12" ht="16.5">
      <c r="A55" s="44"/>
      <c r="B55" s="45"/>
      <c r="C55" s="46"/>
      <c r="D55" s="15" t="s">
        <v>40</v>
      </c>
      <c r="E55" s="15"/>
      <c r="F55" s="15"/>
      <c r="G55" s="47"/>
      <c r="H55" s="47"/>
      <c r="I55" s="71">
        <v>0</v>
      </c>
      <c r="J55" s="67"/>
      <c r="K55" s="71">
        <v>0</v>
      </c>
      <c r="L55" s="48"/>
    </row>
    <row r="56" spans="1:12" ht="16.5">
      <c r="A56" s="44"/>
      <c r="B56" s="45"/>
      <c r="C56" s="46"/>
      <c r="D56" s="15" t="s">
        <v>41</v>
      </c>
      <c r="E56" s="15"/>
      <c r="F56" s="15"/>
      <c r="G56" s="47"/>
      <c r="H56" s="47"/>
      <c r="I56" s="71">
        <f>-24333.33+9</f>
        <v>-24324.33</v>
      </c>
      <c r="J56" s="67"/>
      <c r="K56" s="71">
        <v>-24692.6</v>
      </c>
      <c r="L56" s="48"/>
    </row>
    <row r="57" spans="1:12" ht="16.5">
      <c r="A57" s="44"/>
      <c r="B57" s="45"/>
      <c r="C57" s="46"/>
      <c r="D57" s="15" t="s">
        <v>32</v>
      </c>
      <c r="E57" s="15"/>
      <c r="F57" s="15"/>
      <c r="G57" s="47"/>
      <c r="H57" s="47"/>
      <c r="I57" s="72">
        <v>0</v>
      </c>
      <c r="J57" s="67"/>
      <c r="K57" s="72">
        <v>0</v>
      </c>
      <c r="L57" s="48"/>
    </row>
    <row r="58" spans="1:12" ht="16.5">
      <c r="A58" s="44"/>
      <c r="B58" s="45"/>
      <c r="C58" s="46"/>
      <c r="D58" s="49"/>
      <c r="E58" s="15"/>
      <c r="F58" s="15"/>
      <c r="G58" s="47"/>
      <c r="H58" s="47"/>
      <c r="I58" s="67">
        <f>SUM(I52:I57)</f>
        <v>8959.135999999999</v>
      </c>
      <c r="J58" s="67"/>
      <c r="K58" s="67">
        <f>SUM(K52:K57)</f>
        <v>6308.9000000000015</v>
      </c>
      <c r="L58" s="48"/>
    </row>
    <row r="59" spans="1:12" ht="16.5">
      <c r="A59" s="44"/>
      <c r="B59" s="45"/>
      <c r="C59" s="46"/>
      <c r="D59" s="15"/>
      <c r="E59" s="15"/>
      <c r="F59" s="15"/>
      <c r="G59" s="47"/>
      <c r="H59" s="47"/>
      <c r="I59" s="67"/>
      <c r="J59" s="67"/>
      <c r="K59" s="67"/>
      <c r="L59" s="48"/>
    </row>
    <row r="60" spans="1:12" ht="16.5">
      <c r="A60" s="44"/>
      <c r="B60" s="45"/>
      <c r="C60" s="46">
        <v>12</v>
      </c>
      <c r="D60" s="49" t="s">
        <v>42</v>
      </c>
      <c r="E60" s="15"/>
      <c r="F60" s="15"/>
      <c r="G60" s="47"/>
      <c r="H60" s="47"/>
      <c r="I60" s="67">
        <v>1855.189</v>
      </c>
      <c r="J60" s="67"/>
      <c r="K60" s="67">
        <v>753.3</v>
      </c>
      <c r="L60" s="48"/>
    </row>
    <row r="61" spans="1:12" ht="16.5">
      <c r="A61" s="44"/>
      <c r="B61" s="45"/>
      <c r="C61" s="46">
        <v>13</v>
      </c>
      <c r="D61" s="15" t="s">
        <v>43</v>
      </c>
      <c r="E61" s="15"/>
      <c r="F61" s="15"/>
      <c r="G61" s="47"/>
      <c r="H61" s="47"/>
      <c r="I61" s="67">
        <v>939.705</v>
      </c>
      <c r="J61" s="67"/>
      <c r="K61" s="67">
        <v>1013.2</v>
      </c>
      <c r="L61" s="48"/>
    </row>
    <row r="62" spans="1:12" ht="16.5">
      <c r="A62" s="44"/>
      <c r="B62" s="45"/>
      <c r="C62" s="46">
        <v>14</v>
      </c>
      <c r="D62" s="15" t="s">
        <v>44</v>
      </c>
      <c r="E62" s="15"/>
      <c r="F62" s="15"/>
      <c r="G62" s="47"/>
      <c r="H62" s="47"/>
      <c r="I62" s="67">
        <v>0</v>
      </c>
      <c r="J62" s="67"/>
      <c r="K62" s="67">
        <v>0</v>
      </c>
      <c r="L62" s="48"/>
    </row>
    <row r="63" spans="1:12" ht="16.5">
      <c r="A63" s="44"/>
      <c r="B63" s="45"/>
      <c r="C63" s="46">
        <v>15</v>
      </c>
      <c r="D63" s="15" t="s">
        <v>45</v>
      </c>
      <c r="E63" s="15"/>
      <c r="F63" s="15"/>
      <c r="G63" s="47"/>
      <c r="H63" s="47"/>
      <c r="I63" s="67">
        <v>0</v>
      </c>
      <c r="J63" s="67"/>
      <c r="K63" s="67">
        <v>147.5</v>
      </c>
      <c r="L63" s="48"/>
    </row>
    <row r="64" spans="1:12" ht="16.5">
      <c r="A64" s="44"/>
      <c r="B64" s="45"/>
      <c r="C64" s="46"/>
      <c r="D64" s="49"/>
      <c r="E64" s="15"/>
      <c r="F64" s="15"/>
      <c r="G64" s="47"/>
      <c r="H64" s="47"/>
      <c r="I64" s="67"/>
      <c r="J64" s="67"/>
      <c r="K64" s="75"/>
      <c r="L64" s="48"/>
    </row>
    <row r="65" spans="1:12" ht="17.25" thickBot="1">
      <c r="A65" s="44"/>
      <c r="B65" s="45"/>
      <c r="C65" s="46"/>
      <c r="D65" s="15"/>
      <c r="E65" s="15"/>
      <c r="F65" s="15"/>
      <c r="G65" s="47"/>
      <c r="H65" s="47"/>
      <c r="I65" s="73">
        <f>+I50+I58+I60+I61+I62+I63</f>
        <v>81219.456</v>
      </c>
      <c r="J65" s="67"/>
      <c r="K65" s="73">
        <f>+K50+K58+K60+K61+K62+K63</f>
        <v>77688.29999999999</v>
      </c>
      <c r="L65" s="48"/>
    </row>
    <row r="66" spans="1:12" ht="17.25" thickTop="1">
      <c r="A66" s="44"/>
      <c r="B66" s="45"/>
      <c r="C66" s="46"/>
      <c r="D66" s="15"/>
      <c r="E66" s="15"/>
      <c r="F66" s="15"/>
      <c r="G66" s="47"/>
      <c r="H66" s="47"/>
      <c r="I66" s="67"/>
      <c r="J66" s="67"/>
      <c r="K66" s="67"/>
      <c r="L66" s="48"/>
    </row>
    <row r="67" spans="1:12" ht="16.5">
      <c r="A67" s="44"/>
      <c r="B67" s="45"/>
      <c r="C67" s="46">
        <v>16</v>
      </c>
      <c r="D67" s="15" t="s">
        <v>46</v>
      </c>
      <c r="E67" s="15"/>
      <c r="F67" s="15"/>
      <c r="G67" s="47"/>
      <c r="H67" s="47"/>
      <c r="I67" s="80">
        <f>(I50+I58-I24-I25)/I50+0.01</f>
        <v>1.138972591343498</v>
      </c>
      <c r="J67" s="80"/>
      <c r="K67" s="80">
        <v>1.09</v>
      </c>
      <c r="L67" s="48"/>
    </row>
    <row r="68" spans="1:12" ht="16.5">
      <c r="A68" s="44"/>
      <c r="B68" s="53"/>
      <c r="C68" s="54"/>
      <c r="D68" s="55"/>
      <c r="E68" s="55"/>
      <c r="F68" s="55"/>
      <c r="G68" s="56"/>
      <c r="H68" s="56"/>
      <c r="I68" s="83"/>
      <c r="J68" s="76"/>
      <c r="K68" s="76"/>
      <c r="L68" s="57"/>
    </row>
    <row r="69" spans="1:12" ht="16.5">
      <c r="A69" s="44"/>
      <c r="B69" s="44"/>
      <c r="C69" s="46"/>
      <c r="D69" s="58">
        <f ca="1">NOW()</f>
        <v>37386.47233564815</v>
      </c>
      <c r="E69" s="44"/>
      <c r="F69" s="44"/>
      <c r="G69" s="47"/>
      <c r="H69" s="47"/>
      <c r="I69" s="77"/>
      <c r="J69" s="77"/>
      <c r="K69" s="77"/>
      <c r="L69" s="47"/>
    </row>
    <row r="70" spans="1:12" ht="15">
      <c r="A70" s="59"/>
      <c r="B70" s="5"/>
      <c r="C70" s="60"/>
      <c r="D70" s="61" t="s">
        <v>47</v>
      </c>
      <c r="E70" s="8"/>
      <c r="F70" s="8"/>
      <c r="G70" s="62"/>
      <c r="H70" s="62"/>
      <c r="I70" s="82">
        <f>I65-I47</f>
        <v>0</v>
      </c>
      <c r="J70" s="79"/>
      <c r="K70" s="79">
        <f>K65-K47</f>
        <v>0</v>
      </c>
      <c r="L70" s="62"/>
    </row>
    <row r="71" spans="1:12" ht="15">
      <c r="A71" s="63"/>
      <c r="B71" s="1"/>
      <c r="C71" s="7"/>
      <c r="D71" s="64"/>
      <c r="E71" s="6"/>
      <c r="F71" s="6"/>
      <c r="G71" s="65"/>
      <c r="H71" s="62"/>
      <c r="I71" s="78"/>
      <c r="J71" s="78"/>
      <c r="K71" s="78"/>
      <c r="L71" s="62"/>
    </row>
    <row r="72" ht="12.75">
      <c r="I72">
        <f>I70*1000</f>
        <v>0</v>
      </c>
    </row>
  </sheetData>
  <printOptions/>
  <pageMargins left="0.42" right="0.24" top="0.39" bottom="0.41" header="0.27" footer="0.19"/>
  <pageSetup horizontalDpi="600" verticalDpi="600" orientation="portrait" paperSize="9" scale="65" r:id="rId3"/>
  <headerFooter alignWithMargins="0">
    <oddHeader>&amp;R&amp;F</oddHeader>
    <oddFooter>&amp;L&amp;T&amp;D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Perdana Berhad</dc:creator>
  <cp:keywords/>
  <dc:description/>
  <cp:lastModifiedBy>CHASE PERDANA BERHAD </cp:lastModifiedBy>
  <cp:lastPrinted>2002-05-10T03:20:35Z</cp:lastPrinted>
  <dcterms:created xsi:type="dcterms:W3CDTF">2001-11-29T06:54:11Z</dcterms:created>
  <dcterms:modified xsi:type="dcterms:W3CDTF">2002-05-10T03:20:52Z</dcterms:modified>
  <cp:category/>
  <cp:version/>
  <cp:contentType/>
  <cp:contentStatus/>
</cp:coreProperties>
</file>